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ord\Writing\FinText\"/>
    </mc:Choice>
  </mc:AlternateContent>
  <xr:revisionPtr revIDLastSave="0" documentId="13_ncr:1_{7E2CB557-A32C-4372-BD80-9AA9AEFFAD7A}" xr6:coauthVersionLast="45" xr6:coauthVersionMax="45" xr10:uidLastSave="{00000000-0000-0000-0000-000000000000}"/>
  <bookViews>
    <workbookView xWindow="-120" yWindow="-120" windowWidth="19440" windowHeight="15000" xr2:uid="{59C838DA-A8C6-4242-9BB7-0B05A87E38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7" i="1" l="1"/>
  <c r="D107" i="1" s="1"/>
  <c r="E107" i="1" s="1"/>
  <c r="F107" i="1" s="1"/>
  <c r="C105" i="1"/>
  <c r="D105" i="1" s="1"/>
  <c r="E105" i="1" s="1"/>
  <c r="F105" i="1" s="1"/>
  <c r="B54" i="1"/>
  <c r="C35" i="1"/>
  <c r="D35" i="1"/>
  <c r="E35" i="1"/>
  <c r="F35" i="1"/>
  <c r="B35" i="1"/>
  <c r="C30" i="1"/>
  <c r="D30" i="1"/>
  <c r="F12" i="1"/>
  <c r="C12" i="1"/>
  <c r="D12" i="1"/>
  <c r="E12" i="1"/>
  <c r="B12" i="1"/>
  <c r="C38" i="1" l="1"/>
  <c r="C40" i="1" s="1"/>
  <c r="C54" i="1" s="1"/>
  <c r="D54" i="1" s="1"/>
  <c r="E54" i="1" s="1"/>
  <c r="D38" i="1"/>
  <c r="D40" i="1" s="1"/>
  <c r="F30" i="1"/>
  <c r="F38" i="1" s="1"/>
  <c r="F40" i="1" s="1"/>
  <c r="E30" i="1"/>
  <c r="E38" i="1" s="1"/>
  <c r="E40" i="1" s="1"/>
  <c r="B30" i="1"/>
  <c r="B38" i="1" s="1"/>
  <c r="B40" i="1" s="1"/>
  <c r="F54" i="1" l="1"/>
</calcChain>
</file>

<file path=xl/sharedStrings.xml><?xml version="1.0" encoding="utf-8"?>
<sst xmlns="http://schemas.openxmlformats.org/spreadsheetml/2006/main" count="113" uniqueCount="97">
  <si>
    <t>2014-15</t>
  </si>
  <si>
    <t>2015-16</t>
  </si>
  <si>
    <t>2016-17</t>
  </si>
  <si>
    <t>2017-18</t>
  </si>
  <si>
    <t>2018-19</t>
  </si>
  <si>
    <t>Fiscal Year</t>
  </si>
  <si>
    <t>Revenues</t>
  </si>
  <si>
    <t>Tuition and fees</t>
  </si>
  <si>
    <t>Government appropriations</t>
  </si>
  <si>
    <t>Government grants &amp; contracts</t>
  </si>
  <si>
    <t>Private gifts, grants, and contracts</t>
  </si>
  <si>
    <t>Endowment income plus appropriated realized gain</t>
  </si>
  <si>
    <t>Other operating revenues</t>
  </si>
  <si>
    <t>Independent operations</t>
  </si>
  <si>
    <t>Tuition&amp;fee rate/year/FT student</t>
  </si>
  <si>
    <t>Unrestricted government grants</t>
  </si>
  <si>
    <t>Unrestricted private gifts</t>
  </si>
  <si>
    <t>Unrestricted endowment income &amp; gain</t>
  </si>
  <si>
    <t>Expenditures</t>
  </si>
  <si>
    <t>Instruction</t>
  </si>
  <si>
    <t>Research</t>
  </si>
  <si>
    <t>Public service</t>
  </si>
  <si>
    <t>Academic support</t>
  </si>
  <si>
    <t>Student services</t>
  </si>
  <si>
    <t>Institutional support</t>
  </si>
  <si>
    <t>Plant operation &amp; maintenance</t>
  </si>
  <si>
    <t>Unrestricted scholarships</t>
  </si>
  <si>
    <t>Restricted scholarships</t>
  </si>
  <si>
    <t>Total unrestricted operating expense</t>
  </si>
  <si>
    <t>Total restricted operating expense</t>
  </si>
  <si>
    <t>Other restricted expenses</t>
  </si>
  <si>
    <t>Nonoperating expenses</t>
  </si>
  <si>
    <t>Total operating and nonoperating expenses</t>
  </si>
  <si>
    <t>Change in net assets</t>
  </si>
  <si>
    <t>Total unrestricted expenditures for compensation</t>
  </si>
  <si>
    <t>Average FT faculty compensation excluding medical</t>
  </si>
  <si>
    <t>Average FT executive staff comp. ex. medical</t>
  </si>
  <si>
    <t>Average FT non-executive staff comp. ex. medical</t>
  </si>
  <si>
    <t>Total revenues (unrestricted &amp; restricted)</t>
  </si>
  <si>
    <t>Auxiliary enterprise expense</t>
  </si>
  <si>
    <t>Auxiliary enterprise revenues</t>
  </si>
  <si>
    <t>Balance sheet items</t>
  </si>
  <si>
    <t>Cash</t>
  </si>
  <si>
    <t>Investments</t>
  </si>
  <si>
    <t>Current liabilities</t>
  </si>
  <si>
    <t>Unrestricted net assets at the end of the year</t>
  </si>
  <si>
    <t>Plant</t>
  </si>
  <si>
    <t>Plant renewal &amp; replacement expenses</t>
  </si>
  <si>
    <t>Building replacement value (est.)</t>
  </si>
  <si>
    <t>Personnel</t>
  </si>
  <si>
    <t>Number tenured faculty</t>
  </si>
  <si>
    <t>Number tenured faculty age 60+</t>
  </si>
  <si>
    <t>FTE faculty (fall)</t>
  </si>
  <si>
    <t>FTE of full-time faculty</t>
  </si>
  <si>
    <t>FTE exempt staff (fall)</t>
  </si>
  <si>
    <t>Total instruction hours</t>
  </si>
  <si>
    <t>Instruction hours by part-time faculty</t>
  </si>
  <si>
    <t>No. of class sessions</t>
  </si>
  <si>
    <t>No. of class sessions with enrollments &lt;6</t>
  </si>
  <si>
    <t>Instruction hours by full-time faculty</t>
  </si>
  <si>
    <t>Students</t>
  </si>
  <si>
    <t>Inquiries (previous year)</t>
  </si>
  <si>
    <t>Freshman applicants (fall)</t>
  </si>
  <si>
    <t>Transfer applicants (fall)</t>
  </si>
  <si>
    <t>Fresh &amp; trans applicants (fall)</t>
  </si>
  <si>
    <t>Accepted fresh &amp; trans (fall)</t>
  </si>
  <si>
    <t>Avg. test score new freshmen</t>
  </si>
  <si>
    <t>Students beginning programs 5 years ago</t>
  </si>
  <si>
    <t>Transfers out (annual)</t>
  </si>
  <si>
    <t>Graduates (annual)</t>
  </si>
  <si>
    <t>Percent of freshmen from top 20% of HS class</t>
  </si>
  <si>
    <t>Percent of freshmen from top 40% of HS class</t>
  </si>
  <si>
    <t>FTE students (fall)</t>
  </si>
  <si>
    <t>FTE students age 30 or older</t>
  </si>
  <si>
    <t>Total student headcount (fall)</t>
  </si>
  <si>
    <t>Indexes</t>
  </si>
  <si>
    <t>Higher Education Price Index (1983=100)</t>
  </si>
  <si>
    <t xml:space="preserve">  Normalized HEPI</t>
  </si>
  <si>
    <t>Consumer Price Index (1983=100)</t>
  </si>
  <si>
    <t xml:space="preserve">  Normalized CPI</t>
  </si>
  <si>
    <t>FTE faculty (spring)</t>
  </si>
  <si>
    <t>FTE faculty (summer)</t>
  </si>
  <si>
    <t>Endowment market value</t>
  </si>
  <si>
    <r>
      <rPr>
        <b/>
        <sz val="14"/>
        <color theme="1"/>
        <rFont val="Calibri"/>
        <family val="2"/>
        <scheme val="minor"/>
      </rPr>
      <t>Wondersmith College</t>
    </r>
    <r>
      <rPr>
        <sz val="11"/>
        <color theme="1"/>
        <rFont val="Calibri"/>
        <family val="2"/>
        <scheme val="minor"/>
      </rPr>
      <t xml:space="preserve">  (all dollar values in thousands)</t>
    </r>
  </si>
  <si>
    <t>Revenue notes</t>
  </si>
  <si>
    <t>Expenditure notes</t>
  </si>
  <si>
    <t>Debt service on plant debt</t>
  </si>
  <si>
    <t>Gifts to endowment</t>
  </si>
  <si>
    <t>Plant assets (at cost)</t>
  </si>
  <si>
    <t>Plant liabilities</t>
  </si>
  <si>
    <t>Deferred plant maintenance (est.)</t>
  </si>
  <si>
    <t>FTE students (spring)</t>
  </si>
  <si>
    <t>FTE students (summer)</t>
  </si>
  <si>
    <t>Total unduplicated headcount for entire year</t>
  </si>
  <si>
    <t>Service area population</t>
  </si>
  <si>
    <t>New matriculants, fall (new &amp; transfer-in)</t>
  </si>
  <si>
    <t>Fall to fall return rate of non-graduating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</si>
</sst>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8" formatCode="_(&quot;$&quot;* #,##0_);_(&quot;$&quot;* \(#,##0\);_(&quot;$&quot;* &quot;-&quot;??_);_(@_)"/>
    <numFmt numFmtId="169" formatCode="_(* #,##0_);_(* \(#,##0\);_(* &quot;-&quot;?_);_(@_)"/>
    <numFmt numFmtId="172" formatCode="_(* #,##0.0000_);_(* \(#,##0.00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1" applyNumberFormat="1" applyFont="1"/>
    <xf numFmtId="43" fontId="0" fillId="0" borderId="0" xfId="0" applyNumberFormat="1"/>
    <xf numFmtId="168" fontId="0" fillId="0" borderId="0" xfId="2" applyNumberFormat="1" applyFont="1"/>
    <xf numFmtId="165" fontId="0" fillId="0" borderId="1" xfId="1" applyNumberFormat="1" applyFont="1" applyBorder="1"/>
    <xf numFmtId="169" fontId="0" fillId="0" borderId="1" xfId="0" applyNumberFormat="1" applyBorder="1"/>
    <xf numFmtId="165" fontId="0" fillId="0" borderId="2" xfId="1" applyNumberFormat="1" applyFont="1" applyBorder="1"/>
    <xf numFmtId="165" fontId="0" fillId="0" borderId="0" xfId="0" applyNumberFormat="1"/>
    <xf numFmtId="9" fontId="0" fillId="0" borderId="0" xfId="3" applyFont="1"/>
    <xf numFmtId="172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165" fontId="0" fillId="0" borderId="0" xfId="1" applyNumberFormat="1" applyFont="1" applyBorder="1"/>
    <xf numFmtId="0" fontId="2" fillId="0" borderId="1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E7F67-3A0B-4A1F-94BB-9A17D57FC2E7}">
  <dimension ref="A1:G107"/>
  <sheetViews>
    <sheetView tabSelected="1" workbookViewId="0">
      <selection activeCell="B73" sqref="B73:F73"/>
    </sheetView>
  </sheetViews>
  <sheetFormatPr defaultRowHeight="15" x14ac:dyDescent="0.25"/>
  <cols>
    <col min="1" max="1" width="47.140625" customWidth="1"/>
    <col min="2" max="2" width="11.7109375" bestFit="1" customWidth="1"/>
    <col min="3" max="6" width="11.5703125" bestFit="1" customWidth="1"/>
  </cols>
  <sheetData>
    <row r="1" spans="1:7" ht="18.75" x14ac:dyDescent="0.3">
      <c r="A1" s="12" t="s">
        <v>83</v>
      </c>
      <c r="B1" s="12"/>
      <c r="C1" s="12"/>
      <c r="D1" s="12"/>
      <c r="E1" s="12"/>
      <c r="F1" s="12"/>
    </row>
    <row r="2" spans="1:7" x14ac:dyDescent="0.25">
      <c r="A2" s="13" t="s">
        <v>5</v>
      </c>
      <c r="B2" s="17" t="s">
        <v>0</v>
      </c>
      <c r="C2" s="17" t="s">
        <v>1</v>
      </c>
      <c r="D2" s="17" t="s">
        <v>2</v>
      </c>
      <c r="E2" s="17" t="s">
        <v>3</v>
      </c>
      <c r="F2" s="17" t="s">
        <v>4</v>
      </c>
    </row>
    <row r="3" spans="1:7" x14ac:dyDescent="0.25">
      <c r="A3" s="1" t="s">
        <v>6</v>
      </c>
      <c r="G3" s="3"/>
    </row>
    <row r="4" spans="1:7" x14ac:dyDescent="0.25">
      <c r="A4" s="13" t="s">
        <v>7</v>
      </c>
      <c r="B4" s="5">
        <v>35052.5</v>
      </c>
      <c r="C4" s="5">
        <v>35507.5</v>
      </c>
      <c r="D4" s="5">
        <v>36957.5</v>
      </c>
      <c r="E4" s="5">
        <v>37322.5</v>
      </c>
      <c r="F4" s="5">
        <v>40755</v>
      </c>
      <c r="G4" s="3"/>
    </row>
    <row r="5" spans="1:7" x14ac:dyDescent="0.25">
      <c r="A5" s="13" t="s">
        <v>8</v>
      </c>
      <c r="B5" s="3">
        <v>1050</v>
      </c>
      <c r="C5" s="3">
        <v>1250</v>
      </c>
      <c r="D5" s="3">
        <v>1312.5</v>
      </c>
      <c r="E5" s="3">
        <v>1592.5</v>
      </c>
      <c r="F5" s="3">
        <v>1547.5</v>
      </c>
      <c r="G5" s="3"/>
    </row>
    <row r="6" spans="1:7" x14ac:dyDescent="0.25">
      <c r="A6" s="13" t="s">
        <v>9</v>
      </c>
      <c r="B6" s="3">
        <v>8642.5</v>
      </c>
      <c r="C6" s="3">
        <v>9495</v>
      </c>
      <c r="D6" s="3">
        <v>9615</v>
      </c>
      <c r="E6" s="3">
        <v>9380</v>
      </c>
      <c r="F6" s="3">
        <v>9772.5</v>
      </c>
      <c r="G6" s="3"/>
    </row>
    <row r="7" spans="1:7" x14ac:dyDescent="0.25">
      <c r="A7" s="13" t="s">
        <v>10</v>
      </c>
      <c r="B7" s="3">
        <v>2375</v>
      </c>
      <c r="C7" s="3">
        <v>2250</v>
      </c>
      <c r="D7" s="3">
        <v>2272.5</v>
      </c>
      <c r="E7" s="3">
        <v>2377.5</v>
      </c>
      <c r="F7" s="3">
        <v>2422.5</v>
      </c>
      <c r="G7" s="3"/>
    </row>
    <row r="8" spans="1:7" x14ac:dyDescent="0.25">
      <c r="A8" s="13" t="s">
        <v>11</v>
      </c>
      <c r="B8" s="3">
        <v>822.5</v>
      </c>
      <c r="C8" s="3">
        <v>905</v>
      </c>
      <c r="D8" s="3">
        <v>1157.5</v>
      </c>
      <c r="E8" s="3">
        <v>1042.5</v>
      </c>
      <c r="F8" s="3">
        <v>885</v>
      </c>
      <c r="G8" s="3"/>
    </row>
    <row r="9" spans="1:7" x14ac:dyDescent="0.25">
      <c r="A9" s="13" t="s">
        <v>40</v>
      </c>
      <c r="B9" s="3">
        <v>14227.5</v>
      </c>
      <c r="C9" s="3">
        <v>14260</v>
      </c>
      <c r="D9" s="3">
        <v>14825</v>
      </c>
      <c r="E9" s="3">
        <v>15180</v>
      </c>
      <c r="F9" s="3">
        <v>15332.5</v>
      </c>
      <c r="G9" s="3"/>
    </row>
    <row r="10" spans="1:7" x14ac:dyDescent="0.25">
      <c r="A10" s="13" t="s">
        <v>12</v>
      </c>
      <c r="B10" s="3">
        <v>245</v>
      </c>
      <c r="C10" s="3">
        <v>285</v>
      </c>
      <c r="D10" s="3">
        <v>265</v>
      </c>
      <c r="E10" s="3">
        <v>282.5</v>
      </c>
      <c r="F10" s="3">
        <v>292.5</v>
      </c>
      <c r="G10" s="3"/>
    </row>
    <row r="11" spans="1:7" x14ac:dyDescent="0.25">
      <c r="A11" s="13" t="s">
        <v>13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3"/>
    </row>
    <row r="12" spans="1:7" x14ac:dyDescent="0.25">
      <c r="A12" s="13" t="s">
        <v>38</v>
      </c>
      <c r="B12" s="3">
        <f>SUM(B4:B11)</f>
        <v>62415</v>
      </c>
      <c r="C12" s="3">
        <f t="shared" ref="C12:F12" si="0">SUM(C4:C11)</f>
        <v>63952.5</v>
      </c>
      <c r="D12" s="3">
        <f t="shared" si="0"/>
        <v>66405</v>
      </c>
      <c r="E12" s="3">
        <f t="shared" si="0"/>
        <v>67177.5</v>
      </c>
      <c r="F12" s="3">
        <f t="shared" si="0"/>
        <v>71007.5</v>
      </c>
      <c r="G12" s="3"/>
    </row>
    <row r="13" spans="1:7" x14ac:dyDescent="0.25">
      <c r="A13" s="14" t="s">
        <v>84</v>
      </c>
      <c r="B13" s="3"/>
      <c r="C13" s="3"/>
      <c r="D13" s="3"/>
      <c r="E13" s="3"/>
      <c r="F13" s="3"/>
      <c r="G13" s="3"/>
    </row>
    <row r="14" spans="1:7" x14ac:dyDescent="0.25">
      <c r="A14" s="13" t="s">
        <v>14</v>
      </c>
      <c r="B14" s="5">
        <v>22.5</v>
      </c>
      <c r="C14" s="5">
        <v>22.8</v>
      </c>
      <c r="D14" s="5">
        <v>25</v>
      </c>
      <c r="E14" s="5">
        <v>27.5</v>
      </c>
      <c r="F14" s="5">
        <v>27.8</v>
      </c>
      <c r="G14" s="3"/>
    </row>
    <row r="15" spans="1:7" x14ac:dyDescent="0.25">
      <c r="A15" s="13" t="s">
        <v>15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/>
    </row>
    <row r="16" spans="1:7" x14ac:dyDescent="0.25">
      <c r="A16" s="13" t="s">
        <v>16</v>
      </c>
      <c r="B16" s="3">
        <v>1117.5</v>
      </c>
      <c r="C16" s="3">
        <v>1157.5</v>
      </c>
      <c r="D16" s="3">
        <v>1102.5</v>
      </c>
      <c r="E16" s="3">
        <v>1057.5</v>
      </c>
      <c r="F16" s="3">
        <v>1215</v>
      </c>
      <c r="G16" s="3"/>
    </row>
    <row r="17" spans="1:7" x14ac:dyDescent="0.25">
      <c r="A17" s="13" t="s">
        <v>17</v>
      </c>
      <c r="B17" s="3">
        <v>512.5</v>
      </c>
      <c r="C17" s="3">
        <v>542.5</v>
      </c>
      <c r="D17" s="3">
        <v>855</v>
      </c>
      <c r="E17" s="3">
        <v>767.5</v>
      </c>
      <c r="F17" s="3">
        <v>642.5</v>
      </c>
      <c r="G17" s="3"/>
    </row>
    <row r="18" spans="1:7" x14ac:dyDescent="0.25">
      <c r="A18" s="13" t="s">
        <v>87</v>
      </c>
      <c r="B18" s="3">
        <v>25</v>
      </c>
      <c r="C18" s="3">
        <v>0</v>
      </c>
      <c r="D18" s="3">
        <v>124</v>
      </c>
      <c r="E18" s="3">
        <v>0</v>
      </c>
      <c r="F18" s="3">
        <v>37</v>
      </c>
      <c r="G18" s="3"/>
    </row>
    <row r="19" spans="1:7" x14ac:dyDescent="0.25">
      <c r="B19" s="3"/>
      <c r="C19" s="3"/>
      <c r="D19" s="3"/>
      <c r="E19" s="3"/>
      <c r="F19" s="3"/>
      <c r="G19" s="3"/>
    </row>
    <row r="20" spans="1:7" x14ac:dyDescent="0.25">
      <c r="B20" s="17" t="s">
        <v>0</v>
      </c>
      <c r="C20" s="17" t="s">
        <v>1</v>
      </c>
      <c r="D20" s="17" t="s">
        <v>2</v>
      </c>
      <c r="E20" s="17" t="s">
        <v>3</v>
      </c>
      <c r="F20" s="17" t="s">
        <v>4</v>
      </c>
      <c r="G20" s="3"/>
    </row>
    <row r="21" spans="1:7" x14ac:dyDescent="0.25">
      <c r="A21" s="1" t="s">
        <v>18</v>
      </c>
      <c r="B21" s="3"/>
      <c r="C21" s="3"/>
      <c r="D21" s="3"/>
      <c r="E21" s="3"/>
      <c r="F21" s="3"/>
      <c r="G21" s="3"/>
    </row>
    <row r="22" spans="1:7" x14ac:dyDescent="0.25">
      <c r="A22" s="13" t="s">
        <v>19</v>
      </c>
      <c r="B22" s="5">
        <v>14311.349999999999</v>
      </c>
      <c r="C22" s="5">
        <v>14593.912500000002</v>
      </c>
      <c r="D22" s="5">
        <v>14336.7875</v>
      </c>
      <c r="E22" s="5">
        <v>14600.399999999998</v>
      </c>
      <c r="F22" s="5">
        <v>14986</v>
      </c>
      <c r="G22" s="3"/>
    </row>
    <row r="23" spans="1:7" x14ac:dyDescent="0.25">
      <c r="A23" s="13" t="s">
        <v>21</v>
      </c>
      <c r="B23" s="3">
        <v>11.75</v>
      </c>
      <c r="C23" s="3">
        <v>14.025</v>
      </c>
      <c r="D23" s="3">
        <v>23.375</v>
      </c>
      <c r="E23" s="3">
        <v>58.75</v>
      </c>
      <c r="F23" s="3">
        <v>48.75</v>
      </c>
      <c r="G23" s="3"/>
    </row>
    <row r="24" spans="1:7" x14ac:dyDescent="0.25">
      <c r="A24" s="13" t="s">
        <v>22</v>
      </c>
      <c r="B24" s="3">
        <v>2923.3999999999996</v>
      </c>
      <c r="C24" s="3">
        <v>2945.25</v>
      </c>
      <c r="D24" s="3">
        <v>3108.875</v>
      </c>
      <c r="E24" s="3">
        <v>3141.95</v>
      </c>
      <c r="F24" s="3">
        <v>3300.375</v>
      </c>
      <c r="G24" s="3"/>
    </row>
    <row r="25" spans="1:7" x14ac:dyDescent="0.25">
      <c r="A25" s="13" t="s">
        <v>23</v>
      </c>
      <c r="B25" s="3">
        <v>4443.2999999999993</v>
      </c>
      <c r="C25" s="3">
        <v>4700.4875000000002</v>
      </c>
      <c r="D25" s="3">
        <v>4873.4625000000005</v>
      </c>
      <c r="E25" s="3">
        <v>4856.8999999999996</v>
      </c>
      <c r="F25" s="3">
        <v>5228.75</v>
      </c>
      <c r="G25" s="3"/>
    </row>
    <row r="26" spans="1:7" x14ac:dyDescent="0.25">
      <c r="A26" s="13" t="s">
        <v>24</v>
      </c>
      <c r="B26" s="3">
        <v>7958.3499999999995</v>
      </c>
      <c r="C26" s="3">
        <v>8038.2125000000005</v>
      </c>
      <c r="D26" s="3">
        <v>8192.4874999999993</v>
      </c>
      <c r="E26" s="3">
        <v>8064.0999999999995</v>
      </c>
      <c r="F26" s="3">
        <v>8568</v>
      </c>
      <c r="G26" s="3"/>
    </row>
    <row r="27" spans="1:7" x14ac:dyDescent="0.25">
      <c r="A27" s="13" t="s">
        <v>25</v>
      </c>
      <c r="B27" s="3">
        <v>4476.2</v>
      </c>
      <c r="C27" s="3">
        <v>4532.1875</v>
      </c>
      <c r="D27" s="3">
        <v>4606.9875000000002</v>
      </c>
      <c r="E27" s="3">
        <v>4748.8</v>
      </c>
      <c r="F27" s="3">
        <v>4994.75</v>
      </c>
      <c r="G27" s="3"/>
    </row>
    <row r="28" spans="1:7" x14ac:dyDescent="0.25">
      <c r="A28" s="13" t="s">
        <v>26</v>
      </c>
      <c r="B28" s="3">
        <v>3261.7999999999997</v>
      </c>
      <c r="C28" s="3">
        <v>3828.8250000000003</v>
      </c>
      <c r="D28" s="3">
        <v>5546.8875000000007</v>
      </c>
      <c r="E28" s="3">
        <v>5999.5499999999993</v>
      </c>
      <c r="F28" s="3">
        <v>6907.875</v>
      </c>
      <c r="G28" s="3"/>
    </row>
    <row r="29" spans="1:7" x14ac:dyDescent="0.25">
      <c r="A29" s="13" t="s">
        <v>39</v>
      </c>
      <c r="B29" s="3">
        <v>13801.813200000001</v>
      </c>
      <c r="C29" s="3">
        <v>13759.7592</v>
      </c>
      <c r="D29" s="3">
        <v>14304.939</v>
      </c>
      <c r="E29" s="3">
        <v>14725.814399999999</v>
      </c>
      <c r="F29" s="3">
        <v>15427.561500000002</v>
      </c>
      <c r="G29" s="3"/>
    </row>
    <row r="30" spans="1:7" x14ac:dyDescent="0.25">
      <c r="A30" s="13" t="s">
        <v>28</v>
      </c>
      <c r="B30" s="3">
        <f>SUM(B22:B29)</f>
        <v>51187.963199999998</v>
      </c>
      <c r="C30" s="3">
        <f t="shared" ref="C30:F30" si="1">SUM(C22:C29)</f>
        <v>52412.659199999995</v>
      </c>
      <c r="D30" s="3">
        <f t="shared" si="1"/>
        <v>54993.801500000001</v>
      </c>
      <c r="E30" s="3">
        <f t="shared" si="1"/>
        <v>56196.2644</v>
      </c>
      <c r="F30" s="3">
        <f t="shared" si="1"/>
        <v>59462.061500000003</v>
      </c>
      <c r="G30" s="3"/>
    </row>
    <row r="31" spans="1:7" x14ac:dyDescent="0.25">
      <c r="B31" s="3"/>
      <c r="C31" s="3"/>
      <c r="D31" s="3"/>
      <c r="E31" s="3"/>
      <c r="F31" s="3"/>
      <c r="G31" s="3"/>
    </row>
    <row r="32" spans="1:7" x14ac:dyDescent="0.25">
      <c r="A32" s="13" t="s">
        <v>27</v>
      </c>
      <c r="B32" s="3">
        <v>10147.5</v>
      </c>
      <c r="C32" s="3">
        <v>10875</v>
      </c>
      <c r="D32" s="3">
        <v>11017.5</v>
      </c>
      <c r="E32" s="3">
        <v>10887.5</v>
      </c>
      <c r="F32" s="3">
        <v>11122.5</v>
      </c>
      <c r="G32" s="3"/>
    </row>
    <row r="33" spans="1:7" x14ac:dyDescent="0.25">
      <c r="A33" s="13" t="s">
        <v>20</v>
      </c>
      <c r="B33" s="3">
        <v>58.75</v>
      </c>
      <c r="C33" s="3">
        <v>70.125</v>
      </c>
      <c r="D33" s="3">
        <v>65.45</v>
      </c>
      <c r="E33" s="3">
        <v>82.25</v>
      </c>
      <c r="F33" s="3">
        <v>97.5</v>
      </c>
      <c r="G33" s="3"/>
    </row>
    <row r="34" spans="1:7" x14ac:dyDescent="0.25">
      <c r="A34" s="13" t="s">
        <v>30</v>
      </c>
      <c r="B34" s="6">
        <v>80</v>
      </c>
      <c r="C34" s="6">
        <v>92.5</v>
      </c>
      <c r="D34" s="6">
        <v>80</v>
      </c>
      <c r="E34" s="6">
        <v>100</v>
      </c>
      <c r="F34" s="6">
        <v>120</v>
      </c>
      <c r="G34" s="3"/>
    </row>
    <row r="35" spans="1:7" x14ac:dyDescent="0.25">
      <c r="A35" s="13" t="s">
        <v>29</v>
      </c>
      <c r="B35" s="3">
        <f>SUM(B32:B34)</f>
        <v>10286.25</v>
      </c>
      <c r="C35" s="3">
        <f t="shared" ref="C35:F35" si="2">SUM(C32:C34)</f>
        <v>11037.625</v>
      </c>
      <c r="D35" s="3">
        <f t="shared" si="2"/>
        <v>11162.95</v>
      </c>
      <c r="E35" s="3">
        <f t="shared" si="2"/>
        <v>11069.75</v>
      </c>
      <c r="F35" s="3">
        <f t="shared" si="2"/>
        <v>11340</v>
      </c>
      <c r="G35" s="3"/>
    </row>
    <row r="36" spans="1:7" x14ac:dyDescent="0.25">
      <c r="B36" s="3"/>
      <c r="C36" s="3"/>
      <c r="D36" s="3"/>
      <c r="E36" s="3"/>
      <c r="F36" s="3"/>
      <c r="G36" s="3"/>
    </row>
    <row r="37" spans="1:7" x14ac:dyDescent="0.25">
      <c r="A37" s="13" t="s">
        <v>31</v>
      </c>
      <c r="B37" s="7">
        <v>1415</v>
      </c>
      <c r="C37" s="7">
        <v>1425</v>
      </c>
      <c r="D37" s="7">
        <v>1387.5</v>
      </c>
      <c r="E37" s="7">
        <v>1385</v>
      </c>
      <c r="F37" s="7">
        <v>1367.5</v>
      </c>
      <c r="G37" s="3"/>
    </row>
    <row r="38" spans="1:7" x14ac:dyDescent="0.25">
      <c r="A38" s="13" t="s">
        <v>32</v>
      </c>
      <c r="B38" s="3">
        <f>B30++B35+B37</f>
        <v>62889.213199999998</v>
      </c>
      <c r="C38" s="3">
        <f>C30++C35+C37</f>
        <v>64875.284199999995</v>
      </c>
      <c r="D38" s="3">
        <f>D30++D35+D37</f>
        <v>67544.251499999998</v>
      </c>
      <c r="E38" s="3">
        <f>E30++E35+E37</f>
        <v>68651.0144</v>
      </c>
      <c r="F38" s="3">
        <f>F30++F35+F37</f>
        <v>72169.561500000011</v>
      </c>
      <c r="G38" s="3"/>
    </row>
    <row r="39" spans="1:7" x14ac:dyDescent="0.25">
      <c r="B39" s="3"/>
      <c r="C39" s="3"/>
      <c r="D39" s="3"/>
      <c r="E39" s="3"/>
      <c r="F39" s="3"/>
      <c r="G39" s="3"/>
    </row>
    <row r="40" spans="1:7" x14ac:dyDescent="0.25">
      <c r="A40" s="1" t="s">
        <v>33</v>
      </c>
      <c r="B40" s="8">
        <f>B12-B38</f>
        <v>-474.21319999999832</v>
      </c>
      <c r="C40" s="8">
        <f>C12-C38</f>
        <v>-922.7841999999946</v>
      </c>
      <c r="D40" s="8">
        <f>D12-D38</f>
        <v>-1139.2514999999985</v>
      </c>
      <c r="E40" s="8">
        <f>E12-E38</f>
        <v>-1473.5144</v>
      </c>
      <c r="F40" s="8">
        <f>F12-F38</f>
        <v>-1162.0615000000107</v>
      </c>
      <c r="G40" s="3"/>
    </row>
    <row r="41" spans="1:7" x14ac:dyDescent="0.25">
      <c r="A41" s="1"/>
      <c r="B41" s="16"/>
      <c r="C41" s="16"/>
      <c r="D41" s="16"/>
      <c r="E41" s="16"/>
      <c r="F41" s="16"/>
      <c r="G41" s="3"/>
    </row>
    <row r="42" spans="1:7" x14ac:dyDescent="0.25">
      <c r="A42" s="1"/>
      <c r="B42" s="17" t="s">
        <v>0</v>
      </c>
      <c r="C42" s="17" t="s">
        <v>1</v>
      </c>
      <c r="D42" s="17" t="s">
        <v>2</v>
      </c>
      <c r="E42" s="17" t="s">
        <v>3</v>
      </c>
      <c r="F42" s="17" t="s">
        <v>4</v>
      </c>
      <c r="G42" s="3"/>
    </row>
    <row r="43" spans="1:7" x14ac:dyDescent="0.25">
      <c r="A43" s="1" t="s">
        <v>85</v>
      </c>
      <c r="B43" s="3"/>
      <c r="C43" s="3"/>
      <c r="D43" s="3"/>
      <c r="E43" s="3"/>
      <c r="F43" s="3"/>
      <c r="G43" s="3"/>
    </row>
    <row r="44" spans="1:7" x14ac:dyDescent="0.25">
      <c r="A44" s="13" t="s">
        <v>34</v>
      </c>
      <c r="B44" s="5">
        <v>27646.301460000002</v>
      </c>
      <c r="C44" s="5">
        <v>28129.085572500007</v>
      </c>
      <c r="D44" s="5">
        <v>28491.794512499997</v>
      </c>
      <c r="E44" s="5">
        <v>28790.299319999998</v>
      </c>
      <c r="F44" s="5">
        <v>30864.055950000005</v>
      </c>
      <c r="G44" s="3"/>
    </row>
    <row r="45" spans="1:7" x14ac:dyDescent="0.25">
      <c r="A45" s="13" t="s">
        <v>35</v>
      </c>
      <c r="B45" s="2">
        <v>88</v>
      </c>
      <c r="C45" s="2">
        <v>95.25</v>
      </c>
      <c r="D45" s="2">
        <v>103.5</v>
      </c>
      <c r="E45" s="2">
        <v>110.5</v>
      </c>
      <c r="F45" s="2">
        <v>115.5</v>
      </c>
      <c r="G45" s="3"/>
    </row>
    <row r="46" spans="1:7" x14ac:dyDescent="0.25">
      <c r="A46" s="13" t="s">
        <v>36</v>
      </c>
      <c r="B46" s="2">
        <v>60.5</v>
      </c>
      <c r="C46" s="2">
        <v>63</v>
      </c>
      <c r="D46" s="2">
        <v>65.5</v>
      </c>
      <c r="E46" s="2">
        <v>70.5</v>
      </c>
      <c r="F46" s="2">
        <v>73</v>
      </c>
      <c r="G46" s="3"/>
    </row>
    <row r="47" spans="1:7" x14ac:dyDescent="0.25">
      <c r="A47" s="13" t="s">
        <v>37</v>
      </c>
      <c r="B47" s="2">
        <v>43.25</v>
      </c>
      <c r="C47" s="2">
        <v>48.25</v>
      </c>
      <c r="D47" s="2">
        <v>48.25</v>
      </c>
      <c r="E47" s="2">
        <v>53.25</v>
      </c>
      <c r="F47" s="2">
        <v>55</v>
      </c>
      <c r="G47" s="3"/>
    </row>
    <row r="48" spans="1:7" x14ac:dyDescent="0.25">
      <c r="A48" s="13" t="s">
        <v>86</v>
      </c>
      <c r="B48" s="3">
        <v>702.5</v>
      </c>
      <c r="C48" s="3">
        <v>752.5</v>
      </c>
      <c r="D48" s="3">
        <v>805</v>
      </c>
      <c r="E48" s="3">
        <v>862.5</v>
      </c>
      <c r="F48" s="3">
        <v>922.5</v>
      </c>
      <c r="G48" s="3"/>
    </row>
    <row r="50" spans="1:6" x14ac:dyDescent="0.25">
      <c r="A50" s="1" t="s">
        <v>41</v>
      </c>
    </row>
    <row r="51" spans="1:6" x14ac:dyDescent="0.25">
      <c r="A51" s="13" t="s">
        <v>42</v>
      </c>
      <c r="B51" s="5">
        <v>2289</v>
      </c>
      <c r="C51" s="5">
        <v>1754</v>
      </c>
      <c r="D51" s="5">
        <v>1233</v>
      </c>
      <c r="E51" s="5">
        <v>422</v>
      </c>
      <c r="F51" s="5">
        <v>290</v>
      </c>
    </row>
    <row r="52" spans="1:6" x14ac:dyDescent="0.25">
      <c r="A52" s="13" t="s">
        <v>43</v>
      </c>
      <c r="B52" s="3">
        <v>1234</v>
      </c>
      <c r="C52" s="3">
        <v>1292.2158000000054</v>
      </c>
      <c r="D52" s="3">
        <v>1071.9643000000069</v>
      </c>
      <c r="E52" s="3">
        <v>270.44990000000689</v>
      </c>
      <c r="F52" s="3">
        <v>0.38839999999618158</v>
      </c>
    </row>
    <row r="53" spans="1:6" x14ac:dyDescent="0.25">
      <c r="A53" s="13" t="s">
        <v>44</v>
      </c>
      <c r="B53" s="3">
        <v>391</v>
      </c>
      <c r="C53" s="3">
        <v>837</v>
      </c>
      <c r="D53" s="3">
        <v>1235</v>
      </c>
      <c r="E53" s="3">
        <v>1096</v>
      </c>
      <c r="F53" s="3">
        <v>1856</v>
      </c>
    </row>
    <row r="54" spans="1:6" x14ac:dyDescent="0.25">
      <c r="A54" s="13" t="s">
        <v>45</v>
      </c>
      <c r="B54" s="3">
        <f>-1077</f>
        <v>-1077</v>
      </c>
      <c r="C54" s="3">
        <f>B54+C40</f>
        <v>-1999.7841999999946</v>
      </c>
      <c r="D54" s="3">
        <f>C54+D40</f>
        <v>-3139.0356999999931</v>
      </c>
      <c r="E54" s="3">
        <f t="shared" ref="D54:F54" si="3">D54+E40</f>
        <v>-4612.5500999999931</v>
      </c>
      <c r="F54" s="3">
        <f t="shared" si="3"/>
        <v>-5774.6116000000038</v>
      </c>
    </row>
    <row r="55" spans="1:6" x14ac:dyDescent="0.25">
      <c r="A55" s="13" t="s">
        <v>82</v>
      </c>
      <c r="B55" s="3">
        <v>17880.434782608696</v>
      </c>
      <c r="C55" s="3">
        <v>19255.319148936171</v>
      </c>
      <c r="D55" s="3">
        <v>24114.583333333332</v>
      </c>
      <c r="E55" s="3">
        <v>21275.510204081631</v>
      </c>
      <c r="F55" s="3">
        <v>17700</v>
      </c>
    </row>
    <row r="56" spans="1:6" x14ac:dyDescent="0.25">
      <c r="B56" s="4"/>
    </row>
    <row r="57" spans="1:6" x14ac:dyDescent="0.25">
      <c r="A57" s="1" t="s">
        <v>46</v>
      </c>
      <c r="C57" s="9"/>
    </row>
    <row r="58" spans="1:6" x14ac:dyDescent="0.25">
      <c r="A58" s="13" t="s">
        <v>47</v>
      </c>
      <c r="B58" s="5">
        <v>847.5</v>
      </c>
      <c r="C58" s="5">
        <v>392.5</v>
      </c>
      <c r="D58" s="5">
        <v>532.5</v>
      </c>
      <c r="E58" s="5">
        <v>597.5</v>
      </c>
      <c r="F58" s="5">
        <v>752.5</v>
      </c>
    </row>
    <row r="59" spans="1:6" x14ac:dyDescent="0.25">
      <c r="A59" s="13" t="s">
        <v>48</v>
      </c>
      <c r="B59" s="3">
        <v>112500</v>
      </c>
      <c r="C59" s="3">
        <v>118125</v>
      </c>
      <c r="D59" s="3">
        <v>125000</v>
      </c>
      <c r="E59" s="3">
        <v>131250</v>
      </c>
      <c r="F59" s="3">
        <v>137500</v>
      </c>
    </row>
    <row r="60" spans="1:6" x14ac:dyDescent="0.25">
      <c r="A60" s="13" t="s">
        <v>88</v>
      </c>
      <c r="B60" s="3">
        <v>45357.5</v>
      </c>
      <c r="C60" s="3">
        <v>45467.5</v>
      </c>
      <c r="D60" s="3">
        <v>45495</v>
      </c>
      <c r="E60" s="3">
        <v>45532.5</v>
      </c>
      <c r="F60" s="3">
        <v>45542.5</v>
      </c>
    </row>
    <row r="61" spans="1:6" x14ac:dyDescent="0.25">
      <c r="A61" s="13" t="s">
        <v>89</v>
      </c>
      <c r="B61" s="3">
        <v>8780</v>
      </c>
      <c r="C61" s="3">
        <v>8760</v>
      </c>
      <c r="D61" s="3">
        <v>8727.5</v>
      </c>
      <c r="E61" s="3">
        <v>8697.5</v>
      </c>
      <c r="F61" s="3">
        <v>8675</v>
      </c>
    </row>
    <row r="62" spans="1:6" x14ac:dyDescent="0.25">
      <c r="A62" s="13" t="s">
        <v>90</v>
      </c>
      <c r="B62" s="3">
        <v>4250</v>
      </c>
      <c r="C62" s="3">
        <v>4250</v>
      </c>
      <c r="D62" s="3">
        <v>5250</v>
      </c>
      <c r="E62" s="3">
        <v>5250</v>
      </c>
      <c r="F62" s="3">
        <v>5250</v>
      </c>
    </row>
    <row r="64" spans="1:6" x14ac:dyDescent="0.25">
      <c r="A64" s="1" t="s">
        <v>49</v>
      </c>
    </row>
    <row r="65" spans="1:6" x14ac:dyDescent="0.25">
      <c r="A65" s="13" t="s">
        <v>50</v>
      </c>
      <c r="B65" s="3">
        <v>70</v>
      </c>
      <c r="C65" s="3">
        <v>68</v>
      </c>
      <c r="D65" s="3">
        <v>68</v>
      </c>
      <c r="E65" s="3">
        <v>64</v>
      </c>
      <c r="F65" s="3">
        <v>62</v>
      </c>
    </row>
    <row r="66" spans="1:6" x14ac:dyDescent="0.25">
      <c r="A66" s="13" t="s">
        <v>51</v>
      </c>
      <c r="B66" s="3">
        <v>5</v>
      </c>
      <c r="C66" s="3">
        <v>3</v>
      </c>
      <c r="D66" s="3">
        <v>3</v>
      </c>
      <c r="E66" s="3">
        <v>1</v>
      </c>
      <c r="F66" s="3">
        <v>2</v>
      </c>
    </row>
    <row r="67" spans="1:6" x14ac:dyDescent="0.25">
      <c r="A67" s="13" t="s">
        <v>52</v>
      </c>
      <c r="B67" s="3">
        <v>116</v>
      </c>
      <c r="C67" s="3">
        <v>111</v>
      </c>
      <c r="D67" s="3">
        <v>105</v>
      </c>
      <c r="E67" s="3">
        <v>100</v>
      </c>
      <c r="F67" s="3">
        <v>98</v>
      </c>
    </row>
    <row r="68" spans="1:6" x14ac:dyDescent="0.25">
      <c r="A68" s="13" t="s">
        <v>80</v>
      </c>
      <c r="B68" s="3">
        <v>105</v>
      </c>
      <c r="C68" s="3">
        <v>100</v>
      </c>
      <c r="D68" s="3">
        <v>95</v>
      </c>
      <c r="E68" s="3">
        <v>90</v>
      </c>
      <c r="F68" s="3">
        <v>90</v>
      </c>
    </row>
    <row r="69" spans="1:6" x14ac:dyDescent="0.25">
      <c r="A69" s="13" t="s">
        <v>81</v>
      </c>
      <c r="B69" s="3">
        <v>35</v>
      </c>
      <c r="C69" s="3">
        <v>35</v>
      </c>
      <c r="D69" s="3">
        <v>36</v>
      </c>
      <c r="E69" s="3">
        <v>36</v>
      </c>
      <c r="F69" s="3">
        <v>36</v>
      </c>
    </row>
    <row r="70" spans="1:6" x14ac:dyDescent="0.25">
      <c r="A70" s="13" t="s">
        <v>53</v>
      </c>
      <c r="B70" s="2">
        <v>109.5</v>
      </c>
      <c r="C70" s="2">
        <v>103</v>
      </c>
      <c r="D70" s="2">
        <v>97</v>
      </c>
      <c r="E70" s="2">
        <v>92.5</v>
      </c>
      <c r="F70" s="2">
        <v>90.5</v>
      </c>
    </row>
    <row r="71" spans="1:6" x14ac:dyDescent="0.25">
      <c r="A71" s="13" t="s">
        <v>54</v>
      </c>
      <c r="B71" s="3">
        <v>60</v>
      </c>
      <c r="C71" s="3">
        <v>59</v>
      </c>
      <c r="D71" s="3">
        <v>58</v>
      </c>
      <c r="E71" s="3">
        <v>58</v>
      </c>
      <c r="F71" s="3">
        <v>58</v>
      </c>
    </row>
    <row r="72" spans="1:6" x14ac:dyDescent="0.25">
      <c r="A72" s="13"/>
      <c r="B72" s="3"/>
      <c r="C72" s="3"/>
      <c r="D72" s="3"/>
      <c r="E72" s="3"/>
      <c r="F72" s="3"/>
    </row>
    <row r="73" spans="1:6" x14ac:dyDescent="0.25">
      <c r="B73" s="17" t="s">
        <v>0</v>
      </c>
      <c r="C73" s="17" t="s">
        <v>1</v>
      </c>
      <c r="D73" s="17" t="s">
        <v>2</v>
      </c>
      <c r="E73" s="17" t="s">
        <v>3</v>
      </c>
      <c r="F73" s="17" t="s">
        <v>4</v>
      </c>
    </row>
    <row r="74" spans="1:6" x14ac:dyDescent="0.25">
      <c r="A74" s="1" t="s">
        <v>19</v>
      </c>
    </row>
    <row r="75" spans="1:6" x14ac:dyDescent="0.25">
      <c r="A75" s="13" t="s">
        <v>55</v>
      </c>
      <c r="B75" s="3">
        <v>1740</v>
      </c>
      <c r="C75" s="3">
        <v>1665</v>
      </c>
      <c r="D75" s="3">
        <v>1575</v>
      </c>
      <c r="E75" s="3">
        <v>1500</v>
      </c>
      <c r="F75" s="3">
        <v>1470</v>
      </c>
    </row>
    <row r="76" spans="1:6" x14ac:dyDescent="0.25">
      <c r="A76" s="13" t="s">
        <v>56</v>
      </c>
      <c r="B76" s="3">
        <v>110</v>
      </c>
      <c r="C76" s="3">
        <v>118</v>
      </c>
      <c r="D76" s="3">
        <v>120</v>
      </c>
      <c r="E76" s="3">
        <v>122</v>
      </c>
      <c r="F76" s="3">
        <v>119</v>
      </c>
    </row>
    <row r="77" spans="1:6" x14ac:dyDescent="0.25">
      <c r="A77" s="13" t="s">
        <v>58</v>
      </c>
      <c r="B77" s="3">
        <v>58</v>
      </c>
      <c r="C77" s="3">
        <v>55</v>
      </c>
      <c r="D77" s="3">
        <v>55</v>
      </c>
      <c r="E77" s="3">
        <v>51</v>
      </c>
      <c r="F77" s="3">
        <v>49</v>
      </c>
    </row>
    <row r="78" spans="1:6" x14ac:dyDescent="0.25">
      <c r="A78" s="13" t="s">
        <v>57</v>
      </c>
      <c r="B78" s="3">
        <v>580</v>
      </c>
      <c r="C78" s="3">
        <v>555</v>
      </c>
      <c r="D78" s="3">
        <v>525</v>
      </c>
      <c r="E78" s="3">
        <v>500</v>
      </c>
      <c r="F78" s="3">
        <v>490</v>
      </c>
    </row>
    <row r="79" spans="1:6" x14ac:dyDescent="0.25">
      <c r="A79" s="13" t="s">
        <v>59</v>
      </c>
      <c r="B79" s="3">
        <v>1630</v>
      </c>
      <c r="C79" s="3">
        <v>1547</v>
      </c>
      <c r="D79" s="3">
        <v>1455</v>
      </c>
      <c r="E79" s="3">
        <v>1378</v>
      </c>
      <c r="F79" s="3">
        <v>1351</v>
      </c>
    </row>
    <row r="81" spans="1:6" x14ac:dyDescent="0.25">
      <c r="A81" s="1" t="s">
        <v>60</v>
      </c>
    </row>
    <row r="82" spans="1:6" x14ac:dyDescent="0.25">
      <c r="A82" s="13" t="s">
        <v>61</v>
      </c>
      <c r="B82" s="3">
        <v>16130</v>
      </c>
      <c r="C82" s="3">
        <v>14880</v>
      </c>
      <c r="D82" s="3">
        <v>13200</v>
      </c>
      <c r="E82" s="3">
        <v>15780</v>
      </c>
      <c r="F82" s="3">
        <v>17990</v>
      </c>
    </row>
    <row r="83" spans="1:6" x14ac:dyDescent="0.25">
      <c r="A83" s="13" t="s">
        <v>62</v>
      </c>
      <c r="B83" s="3">
        <v>1282</v>
      </c>
      <c r="C83" s="3">
        <v>1126</v>
      </c>
      <c r="D83" s="3">
        <v>1092</v>
      </c>
      <c r="E83" s="3">
        <v>1129</v>
      </c>
      <c r="F83" s="3">
        <v>1280</v>
      </c>
    </row>
    <row r="84" spans="1:6" x14ac:dyDescent="0.25">
      <c r="A84" s="13" t="s">
        <v>63</v>
      </c>
      <c r="B84" s="3">
        <v>109</v>
      </c>
      <c r="C84" s="3">
        <v>142</v>
      </c>
      <c r="D84" s="3">
        <v>131</v>
      </c>
      <c r="E84" s="3">
        <v>156</v>
      </c>
      <c r="F84" s="3">
        <v>149</v>
      </c>
    </row>
    <row r="85" spans="1:6" x14ac:dyDescent="0.25">
      <c r="A85" s="13" t="s">
        <v>64</v>
      </c>
      <c r="B85" s="3">
        <v>1390</v>
      </c>
      <c r="C85" s="3">
        <v>1268</v>
      </c>
      <c r="D85" s="3">
        <v>1223</v>
      </c>
      <c r="E85" s="3">
        <v>1285</v>
      </c>
      <c r="F85" s="3">
        <v>1429</v>
      </c>
    </row>
    <row r="86" spans="1:6" x14ac:dyDescent="0.25">
      <c r="A86" s="13" t="s">
        <v>65</v>
      </c>
      <c r="B86" s="3">
        <v>1237</v>
      </c>
      <c r="C86" s="3">
        <v>1154</v>
      </c>
      <c r="D86" s="3">
        <v>1125</v>
      </c>
      <c r="E86" s="3">
        <v>1144</v>
      </c>
      <c r="F86" s="3">
        <v>1266</v>
      </c>
    </row>
    <row r="87" spans="1:6" x14ac:dyDescent="0.25">
      <c r="A87" s="13" t="s">
        <v>66</v>
      </c>
      <c r="B87" s="3">
        <v>890</v>
      </c>
      <c r="C87" s="3">
        <v>850</v>
      </c>
      <c r="D87" s="3">
        <v>840</v>
      </c>
      <c r="E87" s="3">
        <v>860</v>
      </c>
      <c r="F87" s="3">
        <v>872</v>
      </c>
    </row>
    <row r="88" spans="1:6" x14ac:dyDescent="0.25">
      <c r="A88" s="13" t="s">
        <v>67</v>
      </c>
      <c r="B88" s="3">
        <v>690</v>
      </c>
      <c r="C88" s="3">
        <v>650</v>
      </c>
      <c r="D88" s="3">
        <v>640</v>
      </c>
      <c r="E88" s="3">
        <v>660</v>
      </c>
      <c r="F88" s="3">
        <v>682</v>
      </c>
    </row>
    <row r="89" spans="1:6" x14ac:dyDescent="0.25">
      <c r="A89" s="13" t="s">
        <v>68</v>
      </c>
      <c r="B89" s="3">
        <v>290</v>
      </c>
      <c r="C89" s="3">
        <v>247</v>
      </c>
      <c r="D89" s="3">
        <v>269</v>
      </c>
      <c r="E89" s="3">
        <v>290</v>
      </c>
      <c r="F89" s="3">
        <v>273</v>
      </c>
    </row>
    <row r="90" spans="1:6" x14ac:dyDescent="0.25">
      <c r="A90" s="13" t="s">
        <v>69</v>
      </c>
      <c r="B90" s="3">
        <v>395</v>
      </c>
      <c r="C90" s="3">
        <v>394</v>
      </c>
      <c r="D90" s="3">
        <v>365</v>
      </c>
      <c r="E90" s="3">
        <v>355</v>
      </c>
      <c r="F90" s="3">
        <v>400</v>
      </c>
    </row>
    <row r="91" spans="1:6" x14ac:dyDescent="0.25">
      <c r="A91" s="13" t="s">
        <v>70</v>
      </c>
      <c r="B91" s="10">
        <v>0.02</v>
      </c>
      <c r="C91" s="10">
        <v>0.02</v>
      </c>
      <c r="D91" s="10">
        <v>0.03</v>
      </c>
      <c r="E91" s="10">
        <v>0.04</v>
      </c>
      <c r="F91" s="10">
        <v>0.04</v>
      </c>
    </row>
    <row r="92" spans="1:6" x14ac:dyDescent="0.25">
      <c r="A92" s="13" t="s">
        <v>71</v>
      </c>
      <c r="B92" s="10">
        <v>0.42</v>
      </c>
      <c r="C92" s="10">
        <v>0.38</v>
      </c>
      <c r="D92" s="10">
        <v>0.36</v>
      </c>
      <c r="E92" s="10">
        <v>0.4</v>
      </c>
      <c r="F92" s="10">
        <v>0.36</v>
      </c>
    </row>
    <row r="93" spans="1:6" x14ac:dyDescent="0.25">
      <c r="A93" s="13" t="s">
        <v>72</v>
      </c>
      <c r="B93" s="3">
        <v>1750</v>
      </c>
      <c r="C93" s="3">
        <v>1677</v>
      </c>
      <c r="D93" s="3">
        <v>1670</v>
      </c>
      <c r="E93" s="3">
        <v>1514</v>
      </c>
      <c r="F93" s="3">
        <v>1475</v>
      </c>
    </row>
    <row r="94" spans="1:6" x14ac:dyDescent="0.25">
      <c r="A94" s="13" t="s">
        <v>91</v>
      </c>
      <c r="B94" s="3">
        <v>1540</v>
      </c>
      <c r="C94" s="3">
        <v>1475</v>
      </c>
      <c r="D94" s="3">
        <v>1470</v>
      </c>
      <c r="E94" s="3">
        <v>1320</v>
      </c>
      <c r="F94" s="3">
        <v>1274</v>
      </c>
    </row>
    <row r="95" spans="1:6" x14ac:dyDescent="0.25">
      <c r="A95" s="13" t="s">
        <v>92</v>
      </c>
      <c r="B95" s="3">
        <v>612</v>
      </c>
      <c r="C95" s="3">
        <v>587</v>
      </c>
      <c r="D95" s="3">
        <v>580</v>
      </c>
      <c r="E95" s="3">
        <v>543</v>
      </c>
      <c r="F95" s="3">
        <v>586</v>
      </c>
    </row>
    <row r="96" spans="1:6" x14ac:dyDescent="0.25">
      <c r="A96" s="13" t="s">
        <v>73</v>
      </c>
      <c r="B96" s="3">
        <v>28</v>
      </c>
      <c r="C96" s="3">
        <v>33</v>
      </c>
      <c r="D96" s="3">
        <v>38</v>
      </c>
      <c r="E96" s="3">
        <v>41</v>
      </c>
      <c r="F96" s="3">
        <v>56</v>
      </c>
    </row>
    <row r="97" spans="1:6" x14ac:dyDescent="0.25">
      <c r="A97" s="13" t="s">
        <v>74</v>
      </c>
      <c r="B97" s="3">
        <v>2120</v>
      </c>
      <c r="C97" s="3">
        <v>2200</v>
      </c>
      <c r="D97" s="3">
        <v>2300</v>
      </c>
      <c r="E97" s="3">
        <v>2100</v>
      </c>
      <c r="F97" s="3">
        <v>2150</v>
      </c>
    </row>
    <row r="98" spans="1:6" x14ac:dyDescent="0.25">
      <c r="A98" s="13" t="s">
        <v>93</v>
      </c>
      <c r="B98" s="3">
        <v>2265</v>
      </c>
      <c r="C98" s="3">
        <v>2355</v>
      </c>
      <c r="D98" s="3">
        <v>2471</v>
      </c>
      <c r="E98" s="3">
        <v>2360</v>
      </c>
      <c r="F98" s="3">
        <v>2525</v>
      </c>
    </row>
    <row r="99" spans="1:6" x14ac:dyDescent="0.25">
      <c r="A99" s="13" t="s">
        <v>94</v>
      </c>
      <c r="B99" s="3">
        <v>750000</v>
      </c>
      <c r="C99" s="3">
        <v>750000</v>
      </c>
      <c r="D99" s="3">
        <v>750000</v>
      </c>
      <c r="E99" s="3">
        <v>750000</v>
      </c>
      <c r="F99" s="3">
        <v>750000</v>
      </c>
    </row>
    <row r="100" spans="1:6" x14ac:dyDescent="0.25">
      <c r="A100" s="13" t="s">
        <v>95</v>
      </c>
      <c r="B100" s="3">
        <v>702</v>
      </c>
      <c r="C100" s="3">
        <v>643</v>
      </c>
      <c r="D100" s="3">
        <v>600</v>
      </c>
      <c r="E100" s="3">
        <v>551</v>
      </c>
      <c r="F100" s="3">
        <v>640</v>
      </c>
    </row>
    <row r="101" spans="1:6" x14ac:dyDescent="0.25">
      <c r="A101" s="13" t="s">
        <v>96</v>
      </c>
      <c r="B101" s="10">
        <v>0.78</v>
      </c>
      <c r="C101" s="10">
        <v>0.78701449275362323</v>
      </c>
      <c r="D101" s="10">
        <v>0.84629014396456259</v>
      </c>
      <c r="E101" s="10">
        <v>0.71317829457364335</v>
      </c>
      <c r="F101" s="10">
        <v>0.85318051575931242</v>
      </c>
    </row>
    <row r="102" spans="1:6" x14ac:dyDescent="0.25">
      <c r="A102" s="13"/>
      <c r="B102" s="10"/>
      <c r="C102" s="10"/>
      <c r="D102" s="10"/>
      <c r="E102" s="10"/>
      <c r="F102" s="10"/>
    </row>
    <row r="103" spans="1:6" x14ac:dyDescent="0.25">
      <c r="A103" s="1" t="s">
        <v>75</v>
      </c>
    </row>
    <row r="104" spans="1:6" x14ac:dyDescent="0.25">
      <c r="A104" s="15" t="s">
        <v>76</v>
      </c>
      <c r="B104" s="2">
        <v>306.7</v>
      </c>
      <c r="C104" s="2">
        <v>313.3</v>
      </c>
      <c r="D104" s="2">
        <v>319</v>
      </c>
      <c r="E104" s="2">
        <v>329.5</v>
      </c>
      <c r="F104" s="2">
        <v>338.6</v>
      </c>
    </row>
    <row r="105" spans="1:6" x14ac:dyDescent="0.25">
      <c r="A105" s="15" t="s">
        <v>77</v>
      </c>
      <c r="B105" s="11">
        <v>1</v>
      </c>
      <c r="C105" s="11">
        <f>B105*(C104/B104)</f>
        <v>1.0215194000652104</v>
      </c>
      <c r="D105" s="11">
        <f t="shared" ref="D105:F105" si="4">C105*(D104/C104)</f>
        <v>1.0401043364851645</v>
      </c>
      <c r="E105" s="11">
        <f t="shared" si="4"/>
        <v>1.0743397456798172</v>
      </c>
      <c r="F105" s="11">
        <f t="shared" si="4"/>
        <v>1.1040104336485161</v>
      </c>
    </row>
    <row r="106" spans="1:6" x14ac:dyDescent="0.25">
      <c r="A106" s="15" t="s">
        <v>78</v>
      </c>
      <c r="B106" s="2">
        <v>239.4</v>
      </c>
      <c r="C106" s="2">
        <v>241.1</v>
      </c>
      <c r="D106" s="2">
        <v>242.8</v>
      </c>
      <c r="E106" s="2">
        <v>247.2</v>
      </c>
      <c r="F106" s="2">
        <v>252.8</v>
      </c>
    </row>
    <row r="107" spans="1:6" x14ac:dyDescent="0.25">
      <c r="A107" s="15" t="s">
        <v>79</v>
      </c>
      <c r="B107" s="11">
        <v>1</v>
      </c>
      <c r="C107" s="11">
        <f>B107*(C106/B106)</f>
        <v>1.0071010860484544</v>
      </c>
      <c r="D107" s="11">
        <f t="shared" ref="D107" si="5">C107*(D106/C106)</f>
        <v>1.014202172096909</v>
      </c>
      <c r="E107" s="11">
        <f t="shared" ref="E107" si="6">D107*(E106/D106)</f>
        <v>1.0325814536340852</v>
      </c>
      <c r="F107" s="11">
        <f t="shared" ref="F107" si="7">E107*(F106/E106)</f>
        <v>1.0559732664995822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Dickmeyer</dc:creator>
  <cp:lastModifiedBy>Nathan Dickmeyer</cp:lastModifiedBy>
  <dcterms:created xsi:type="dcterms:W3CDTF">2019-10-10T16:15:47Z</dcterms:created>
  <dcterms:modified xsi:type="dcterms:W3CDTF">2019-10-10T21:46:45Z</dcterms:modified>
</cp:coreProperties>
</file>