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d\Writing\FinText\"/>
    </mc:Choice>
  </mc:AlternateContent>
  <xr:revisionPtr revIDLastSave="0" documentId="13_ncr:1_{7065611F-615D-4A1E-B68B-BF0703757769}" xr6:coauthVersionLast="45" xr6:coauthVersionMax="45" xr10:uidLastSave="{00000000-0000-0000-0000-000000000000}"/>
  <bookViews>
    <workbookView xWindow="-120" yWindow="-120" windowWidth="19440" windowHeight="15000" xr2:uid="{145BE1ED-7B1E-41B4-9B92-4F9220B6CE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2" i="1" l="1"/>
  <c r="J53" i="1" s="1"/>
  <c r="J33" i="1"/>
  <c r="J17" i="1"/>
  <c r="G30" i="1"/>
  <c r="I30" i="1" s="1"/>
  <c r="G32" i="1"/>
  <c r="I32" i="1" s="1"/>
  <c r="G31" i="1"/>
  <c r="I35" i="1"/>
  <c r="I31" i="1"/>
  <c r="I29" i="1"/>
  <c r="I28" i="1"/>
  <c r="I27" i="1"/>
  <c r="I26" i="1"/>
  <c r="I25" i="1"/>
  <c r="I24" i="1"/>
  <c r="I23" i="1"/>
  <c r="I22" i="1"/>
  <c r="I21" i="1"/>
  <c r="I20" i="1"/>
  <c r="I19" i="1"/>
  <c r="I10" i="1"/>
  <c r="I11" i="1"/>
  <c r="I12" i="1"/>
  <c r="I13" i="1"/>
  <c r="I14" i="1"/>
  <c r="I15" i="1"/>
  <c r="I16" i="1"/>
  <c r="I9" i="1"/>
  <c r="H52" i="1"/>
  <c r="G17" i="1"/>
  <c r="H17" i="1" s="1"/>
  <c r="B52" i="1"/>
  <c r="B33" i="1"/>
  <c r="B17" i="1"/>
  <c r="G33" i="1" l="1"/>
  <c r="H33" i="1" s="1"/>
  <c r="B38" i="1"/>
  <c r="B53" i="1" s="1"/>
  <c r="H38" i="1"/>
  <c r="H53" i="1" s="1"/>
</calcChain>
</file>

<file path=xl/sharedStrings.xml><?xml version="1.0" encoding="utf-8"?>
<sst xmlns="http://schemas.openxmlformats.org/spreadsheetml/2006/main" count="69" uniqueCount="58">
  <si>
    <t>2020-21 Budget Request</t>
  </si>
  <si>
    <t>Total</t>
  </si>
  <si>
    <t>19-20</t>
  </si>
  <si>
    <t>Tot 19-20</t>
  </si>
  <si>
    <t>20-21</t>
  </si>
  <si>
    <t>Fringe</t>
  </si>
  <si>
    <t>Approved</t>
  </si>
  <si>
    <t>18-19</t>
  </si>
  <si>
    <t>% Of</t>
  </si>
  <si>
    <t>% In</t>
  </si>
  <si>
    <t>Ben.</t>
  </si>
  <si>
    <t>Account Name</t>
  </si>
  <si>
    <t>Expenses</t>
  </si>
  <si>
    <t>Base</t>
  </si>
  <si>
    <t>%</t>
  </si>
  <si>
    <t>Dept</t>
  </si>
  <si>
    <t>Yr.</t>
  </si>
  <si>
    <t>Salaries</t>
  </si>
  <si>
    <t>Budget</t>
  </si>
  <si>
    <t>Salary</t>
  </si>
  <si>
    <t>Benefts</t>
  </si>
  <si>
    <t>Request</t>
  </si>
  <si>
    <t>Berger-Luckmann</t>
  </si>
  <si>
    <t>University</t>
  </si>
  <si>
    <t>Registrar's Office</t>
  </si>
  <si>
    <t>OFFICE OF REGISTRAR &amp; DOCTORAL STUDIES</t>
  </si>
  <si>
    <t>Personnel</t>
  </si>
  <si>
    <t>Associate registrar</t>
  </si>
  <si>
    <t>Administrative assistant</t>
  </si>
  <si>
    <t>Ass't. registrar, degree audits</t>
  </si>
  <si>
    <t>Admin. Ass't., recorder</t>
  </si>
  <si>
    <t>Ass't. registrar, applications</t>
  </si>
  <si>
    <t>Admin. ass't., dissertations</t>
  </si>
  <si>
    <t>SALARY, PROFESSIONAL</t>
  </si>
  <si>
    <t>Clerk III</t>
  </si>
  <si>
    <t>Clerk typist</t>
  </si>
  <si>
    <t>Clerk IV</t>
  </si>
  <si>
    <t>Secretary IV</t>
  </si>
  <si>
    <t>Secretary III</t>
  </si>
  <si>
    <t>Floater</t>
  </si>
  <si>
    <t>SALARY, SECT/CLERICAL</t>
  </si>
  <si>
    <t>SALARY, NOT ON APPT.</t>
  </si>
  <si>
    <t>Personnel Benefits</t>
  </si>
  <si>
    <t>FRINGE BENEFITS</t>
  </si>
  <si>
    <t>ED.BEN. COURSES B-LU</t>
  </si>
  <si>
    <t>OTPS</t>
  </si>
  <si>
    <t>General print, stationery</t>
  </si>
  <si>
    <t>Miscellaneous supplies</t>
  </si>
  <si>
    <t>Student Aid - Schol</t>
  </si>
  <si>
    <t>Equipment</t>
  </si>
  <si>
    <t>Telephone</t>
  </si>
  <si>
    <t>Postage</t>
  </si>
  <si>
    <t>Central stores</t>
  </si>
  <si>
    <t>Duplicating</t>
  </si>
  <si>
    <t>Bookstore</t>
  </si>
  <si>
    <t>Work-study-Wages &amp; Sal.</t>
  </si>
  <si>
    <t xml:space="preserve">  Total Department</t>
  </si>
  <si>
    <t>Overtime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</si>
</sst>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7" formatCode="_(* #,##0_);_(* \(#,##0\);_(* &quot;-&quot;??_);_(@_)"/>
    <numFmt numFmtId="168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167" fontId="0" fillId="0" borderId="0" xfId="1" applyNumberFormat="1" applyFon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7" fontId="0" fillId="0" borderId="0" xfId="1" applyNumberFormat="1" applyFont="1"/>
    <xf numFmtId="167" fontId="0" fillId="0" borderId="1" xfId="1" applyNumberFormat="1" applyFont="1" applyBorder="1"/>
    <xf numFmtId="0" fontId="0" fillId="0" borderId="0" xfId="0" applyFill="1" applyBorder="1"/>
    <xf numFmtId="9" fontId="0" fillId="0" borderId="0" xfId="2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9" fontId="0" fillId="0" borderId="0" xfId="2" applyFont="1"/>
    <xf numFmtId="168" fontId="0" fillId="0" borderId="0" xfId="2" applyNumberFormat="1" applyFont="1"/>
    <xf numFmtId="0" fontId="0" fillId="0" borderId="2" xfId="0" applyBorder="1"/>
    <xf numFmtId="167" fontId="0" fillId="0" borderId="2" xfId="1" applyNumberFormat="1" applyFont="1" applyBorder="1"/>
    <xf numFmtId="9" fontId="0" fillId="0" borderId="2" xfId="2" applyFont="1" applyBorder="1"/>
    <xf numFmtId="0" fontId="0" fillId="0" borderId="3" xfId="0" applyBorder="1"/>
    <xf numFmtId="167" fontId="0" fillId="0" borderId="3" xfId="1" applyNumberFormat="1" applyFont="1" applyBorder="1"/>
    <xf numFmtId="167" fontId="0" fillId="0" borderId="4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70832-51D7-44ED-B7C6-0B58641AD0CE}">
  <dimension ref="A1:J54"/>
  <sheetViews>
    <sheetView tabSelected="1" workbookViewId="0">
      <selection activeCell="A9" sqref="A9"/>
    </sheetView>
  </sheetViews>
  <sheetFormatPr defaultRowHeight="15" x14ac:dyDescent="0.25"/>
  <cols>
    <col min="1" max="1" width="35.42578125" customWidth="1"/>
    <col min="2" max="2" width="11" style="11" customWidth="1"/>
    <col min="3" max="3" width="9.140625" style="11"/>
    <col min="4" max="6" width="7.5703125" style="16" customWidth="1"/>
    <col min="7" max="7" width="10.42578125" style="11" customWidth="1"/>
    <col min="8" max="8" width="10.5703125" style="11" customWidth="1"/>
    <col min="9" max="9" width="9.140625" style="11"/>
  </cols>
  <sheetData>
    <row r="1" spans="1:10" ht="18.75" x14ac:dyDescent="0.3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</row>
    <row r="2" spans="1:10" ht="18.75" x14ac:dyDescent="0.3">
      <c r="A2" s="3" t="s">
        <v>23</v>
      </c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2" t="s">
        <v>24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6" t="s">
        <v>0</v>
      </c>
      <c r="B4" s="9" t="s">
        <v>1</v>
      </c>
      <c r="C4" s="9" t="s">
        <v>2</v>
      </c>
      <c r="D4" s="14"/>
      <c r="E4" s="14"/>
      <c r="F4" s="14"/>
      <c r="G4" s="9"/>
      <c r="H4" s="9" t="s">
        <v>3</v>
      </c>
      <c r="I4" s="9"/>
      <c r="J4" s="4"/>
    </row>
    <row r="5" spans="1:10" x14ac:dyDescent="0.25">
      <c r="B5" s="9" t="s">
        <v>7</v>
      </c>
      <c r="C5" s="9" t="s">
        <v>19</v>
      </c>
      <c r="D5" s="14" t="s">
        <v>10</v>
      </c>
      <c r="E5" s="14" t="s">
        <v>9</v>
      </c>
      <c r="F5" s="14" t="s">
        <v>8</v>
      </c>
      <c r="G5" s="9" t="s">
        <v>2</v>
      </c>
      <c r="H5" s="9" t="s">
        <v>6</v>
      </c>
      <c r="I5" s="9" t="s">
        <v>5</v>
      </c>
      <c r="J5" s="4" t="s">
        <v>4</v>
      </c>
    </row>
    <row r="6" spans="1:10" x14ac:dyDescent="0.25">
      <c r="A6" s="1" t="s">
        <v>11</v>
      </c>
      <c r="B6" s="10" t="s">
        <v>12</v>
      </c>
      <c r="C6" s="10" t="s">
        <v>13</v>
      </c>
      <c r="D6" s="15" t="s">
        <v>14</v>
      </c>
      <c r="E6" s="15" t="s">
        <v>15</v>
      </c>
      <c r="F6" s="15" t="s">
        <v>16</v>
      </c>
      <c r="G6" s="10" t="s">
        <v>17</v>
      </c>
      <c r="H6" s="10" t="s">
        <v>18</v>
      </c>
      <c r="I6" s="10" t="s">
        <v>20</v>
      </c>
      <c r="J6" s="5" t="s">
        <v>21</v>
      </c>
    </row>
    <row r="7" spans="1:10" x14ac:dyDescent="0.25">
      <c r="A7" t="s">
        <v>25</v>
      </c>
    </row>
    <row r="8" spans="1:10" x14ac:dyDescent="0.25">
      <c r="A8" s="7" t="s">
        <v>26</v>
      </c>
    </row>
    <row r="9" spans="1:10" x14ac:dyDescent="0.25">
      <c r="A9" t="s">
        <v>24</v>
      </c>
      <c r="B9" s="11">
        <v>51062</v>
      </c>
      <c r="C9" s="11">
        <v>53190</v>
      </c>
      <c r="D9" s="16">
        <v>0.55000000000000004</v>
      </c>
      <c r="E9" s="16">
        <v>1</v>
      </c>
      <c r="F9" s="16">
        <v>1</v>
      </c>
      <c r="G9" s="11">
        <v>53190</v>
      </c>
      <c r="I9" s="11">
        <f>D9*G9</f>
        <v>29254.500000000004</v>
      </c>
      <c r="J9" s="21"/>
    </row>
    <row r="10" spans="1:10" x14ac:dyDescent="0.25">
      <c r="A10" t="s">
        <v>27</v>
      </c>
      <c r="B10" s="11">
        <v>40270</v>
      </c>
      <c r="C10" s="11">
        <v>41948</v>
      </c>
      <c r="D10" s="16">
        <v>0.55000000000000004</v>
      </c>
      <c r="E10" s="16">
        <v>1</v>
      </c>
      <c r="F10" s="16">
        <v>1</v>
      </c>
      <c r="G10" s="11">
        <v>41948</v>
      </c>
      <c r="I10" s="11">
        <f t="shared" ref="I10:I16" si="0">D10*G10</f>
        <v>23071.4</v>
      </c>
      <c r="J10" s="21"/>
    </row>
    <row r="11" spans="1:10" x14ac:dyDescent="0.25">
      <c r="A11" t="s">
        <v>28</v>
      </c>
      <c r="B11" s="11">
        <v>34013</v>
      </c>
      <c r="C11" s="11">
        <v>35430</v>
      </c>
      <c r="D11" s="16">
        <v>0.55000000000000004</v>
      </c>
      <c r="E11" s="16">
        <v>1</v>
      </c>
      <c r="F11" s="16">
        <v>1</v>
      </c>
      <c r="G11" s="11">
        <v>35430</v>
      </c>
      <c r="I11" s="11">
        <f t="shared" si="0"/>
        <v>19486.5</v>
      </c>
      <c r="J11" s="21"/>
    </row>
    <row r="12" spans="1:10" x14ac:dyDescent="0.25">
      <c r="A12" t="s">
        <v>28</v>
      </c>
      <c r="B12" s="11">
        <v>28251</v>
      </c>
      <c r="C12" s="11">
        <v>29428</v>
      </c>
      <c r="D12" s="16">
        <v>0.55000000000000004</v>
      </c>
      <c r="E12" s="16">
        <v>1</v>
      </c>
      <c r="F12" s="16">
        <v>1</v>
      </c>
      <c r="G12" s="11">
        <v>29428</v>
      </c>
      <c r="I12" s="11">
        <f t="shared" si="0"/>
        <v>16185.400000000001</v>
      </c>
      <c r="J12" s="21"/>
    </row>
    <row r="13" spans="1:10" x14ac:dyDescent="0.25">
      <c r="A13" t="s">
        <v>29</v>
      </c>
      <c r="B13" s="11">
        <v>27623</v>
      </c>
      <c r="C13" s="11">
        <v>28774</v>
      </c>
      <c r="D13" s="16">
        <v>0.55000000000000004</v>
      </c>
      <c r="E13" s="16">
        <v>1</v>
      </c>
      <c r="F13" s="16">
        <v>1</v>
      </c>
      <c r="G13" s="11">
        <v>28774</v>
      </c>
      <c r="I13" s="11">
        <f t="shared" si="0"/>
        <v>15825.7</v>
      </c>
      <c r="J13" s="21"/>
    </row>
    <row r="14" spans="1:10" x14ac:dyDescent="0.25">
      <c r="A14" t="s">
        <v>30</v>
      </c>
      <c r="B14" s="11">
        <v>27510</v>
      </c>
      <c r="C14" s="11">
        <v>28656</v>
      </c>
      <c r="D14" s="16">
        <v>0.55000000000000004</v>
      </c>
      <c r="E14" s="16">
        <v>1</v>
      </c>
      <c r="F14" s="16">
        <v>1</v>
      </c>
      <c r="G14" s="11">
        <v>28656</v>
      </c>
      <c r="I14" s="11">
        <f t="shared" si="0"/>
        <v>15760.800000000001</v>
      </c>
      <c r="J14" s="21"/>
    </row>
    <row r="15" spans="1:10" x14ac:dyDescent="0.25">
      <c r="A15" t="s">
        <v>31</v>
      </c>
      <c r="B15" s="11">
        <v>26827</v>
      </c>
      <c r="C15" s="11">
        <v>27945</v>
      </c>
      <c r="D15" s="16">
        <v>0.55000000000000004</v>
      </c>
      <c r="E15" s="16">
        <v>1</v>
      </c>
      <c r="F15" s="16">
        <v>1</v>
      </c>
      <c r="G15" s="11">
        <v>27945</v>
      </c>
      <c r="I15" s="11">
        <f t="shared" si="0"/>
        <v>15369.750000000002</v>
      </c>
      <c r="J15" s="21"/>
    </row>
    <row r="16" spans="1:10" x14ac:dyDescent="0.25">
      <c r="A16" t="s">
        <v>32</v>
      </c>
      <c r="B16" s="12">
        <v>24829</v>
      </c>
      <c r="C16" s="12">
        <v>25864</v>
      </c>
      <c r="D16" s="16">
        <v>0.55000000000000004</v>
      </c>
      <c r="E16" s="16">
        <v>1</v>
      </c>
      <c r="F16" s="16">
        <v>1</v>
      </c>
      <c r="G16" s="12">
        <v>25864</v>
      </c>
      <c r="I16" s="11">
        <f t="shared" si="0"/>
        <v>14225.2</v>
      </c>
      <c r="J16" s="21"/>
    </row>
    <row r="17" spans="1:10" x14ac:dyDescent="0.25">
      <c r="A17" t="s">
        <v>33</v>
      </c>
      <c r="B17" s="11">
        <f>SUM(B9:B16)</f>
        <v>260385</v>
      </c>
      <c r="G17" s="11">
        <f>SUM(G9:G16)</f>
        <v>271235</v>
      </c>
      <c r="H17" s="11">
        <f>G17</f>
        <v>271235</v>
      </c>
      <c r="J17" s="22">
        <f>SUM(J9:J16)</f>
        <v>0</v>
      </c>
    </row>
    <row r="19" spans="1:10" x14ac:dyDescent="0.25">
      <c r="A19" t="s">
        <v>34</v>
      </c>
      <c r="B19" s="11">
        <v>46979.4</v>
      </c>
      <c r="C19" s="11">
        <v>48937.2</v>
      </c>
      <c r="D19" s="16">
        <v>0.55000000000000004</v>
      </c>
      <c r="E19" s="16">
        <v>1</v>
      </c>
      <c r="F19" s="16">
        <v>1</v>
      </c>
      <c r="G19" s="11">
        <v>48937.2</v>
      </c>
      <c r="I19" s="11">
        <f t="shared" ref="I19:I32" si="1">D19*G19</f>
        <v>26915.46</v>
      </c>
      <c r="J19" s="21"/>
    </row>
    <row r="20" spans="1:10" x14ac:dyDescent="0.25">
      <c r="A20" t="s">
        <v>35</v>
      </c>
      <c r="B20" s="11">
        <v>45058.65</v>
      </c>
      <c r="C20" s="11">
        <v>46936.5</v>
      </c>
      <c r="D20" s="16">
        <v>0.55000000000000004</v>
      </c>
      <c r="E20" s="16">
        <v>1</v>
      </c>
      <c r="F20" s="16">
        <v>1</v>
      </c>
      <c r="G20" s="11">
        <v>46936.5</v>
      </c>
      <c r="I20" s="11">
        <f t="shared" si="1"/>
        <v>25815.075000000001</v>
      </c>
      <c r="J20" s="21"/>
    </row>
    <row r="21" spans="1:10" x14ac:dyDescent="0.25">
      <c r="A21" t="s">
        <v>36</v>
      </c>
      <c r="B21" s="11">
        <v>40076.400000000001</v>
      </c>
      <c r="C21" s="11">
        <v>41747.549999999996</v>
      </c>
      <c r="D21" s="16">
        <v>0.55000000000000004</v>
      </c>
      <c r="E21" s="16">
        <v>1</v>
      </c>
      <c r="F21" s="16">
        <v>1</v>
      </c>
      <c r="G21" s="11">
        <v>41747.549999999996</v>
      </c>
      <c r="I21" s="11">
        <f t="shared" si="1"/>
        <v>22961.1525</v>
      </c>
      <c r="J21" s="21"/>
    </row>
    <row r="22" spans="1:10" x14ac:dyDescent="0.25">
      <c r="A22" t="s">
        <v>36</v>
      </c>
      <c r="B22" s="11">
        <v>35852.699999999997</v>
      </c>
      <c r="C22" s="11">
        <v>37346.400000000001</v>
      </c>
      <c r="D22" s="16">
        <v>0.55000000000000004</v>
      </c>
      <c r="E22" s="16">
        <v>1</v>
      </c>
      <c r="F22" s="16">
        <v>1</v>
      </c>
      <c r="G22" s="11">
        <v>37346.400000000001</v>
      </c>
      <c r="I22" s="11">
        <f t="shared" si="1"/>
        <v>20540.520000000004</v>
      </c>
      <c r="J22" s="21"/>
    </row>
    <row r="23" spans="1:10" x14ac:dyDescent="0.25">
      <c r="A23" t="s">
        <v>37</v>
      </c>
      <c r="B23" s="11">
        <v>35207.25</v>
      </c>
      <c r="C23" s="11">
        <v>36675.599999999999</v>
      </c>
      <c r="D23" s="16">
        <v>0.55000000000000004</v>
      </c>
      <c r="E23" s="16">
        <v>1</v>
      </c>
      <c r="F23" s="16">
        <v>1</v>
      </c>
      <c r="G23" s="11">
        <v>36675.599999999999</v>
      </c>
      <c r="I23" s="11">
        <f t="shared" si="1"/>
        <v>20171.580000000002</v>
      </c>
      <c r="J23" s="21"/>
    </row>
    <row r="24" spans="1:10" x14ac:dyDescent="0.25">
      <c r="A24" t="s">
        <v>37</v>
      </c>
      <c r="B24" s="11">
        <v>34483.799999999996</v>
      </c>
      <c r="C24" s="11">
        <v>35920.949999999997</v>
      </c>
      <c r="D24" s="16">
        <v>0.55000000000000004</v>
      </c>
      <c r="E24" s="16">
        <v>1</v>
      </c>
      <c r="F24" s="16">
        <v>1</v>
      </c>
      <c r="G24" s="11">
        <v>35920.949999999997</v>
      </c>
      <c r="I24" s="11">
        <f t="shared" si="1"/>
        <v>19756.522499999999</v>
      </c>
      <c r="J24" s="21"/>
    </row>
    <row r="25" spans="1:10" x14ac:dyDescent="0.25">
      <c r="A25" t="s">
        <v>35</v>
      </c>
      <c r="B25" s="11">
        <v>34101.599999999999</v>
      </c>
      <c r="C25" s="11">
        <v>35523.15</v>
      </c>
      <c r="D25" s="16">
        <v>0.55000000000000004</v>
      </c>
      <c r="E25" s="16">
        <v>1</v>
      </c>
      <c r="F25" s="16">
        <v>1</v>
      </c>
      <c r="G25" s="11">
        <v>35523.15</v>
      </c>
      <c r="I25" s="11">
        <f t="shared" si="1"/>
        <v>19537.732500000002</v>
      </c>
      <c r="J25" s="21"/>
    </row>
    <row r="26" spans="1:10" x14ac:dyDescent="0.25">
      <c r="A26" t="s">
        <v>38</v>
      </c>
      <c r="B26" s="11">
        <v>33742.799999999996</v>
      </c>
      <c r="C26" s="11">
        <v>35148.75</v>
      </c>
      <c r="D26" s="16">
        <v>0.55000000000000004</v>
      </c>
      <c r="E26" s="16">
        <v>1</v>
      </c>
      <c r="F26" s="16">
        <v>1</v>
      </c>
      <c r="G26" s="11">
        <v>35148.75</v>
      </c>
      <c r="I26" s="11">
        <f t="shared" si="1"/>
        <v>19331.8125</v>
      </c>
      <c r="J26" s="21"/>
    </row>
    <row r="27" spans="1:10" x14ac:dyDescent="0.25">
      <c r="A27" t="s">
        <v>38</v>
      </c>
      <c r="B27" s="11">
        <v>33742.799999999996</v>
      </c>
      <c r="C27" s="11">
        <v>35148.75</v>
      </c>
      <c r="D27" s="16">
        <v>0.55000000000000004</v>
      </c>
      <c r="E27" s="16">
        <v>1</v>
      </c>
      <c r="F27" s="16">
        <v>1</v>
      </c>
      <c r="G27" s="11">
        <v>35148.75</v>
      </c>
      <c r="I27" s="11">
        <f t="shared" si="1"/>
        <v>19331.8125</v>
      </c>
      <c r="J27" s="21"/>
    </row>
    <row r="28" spans="1:10" x14ac:dyDescent="0.25">
      <c r="A28" t="s">
        <v>35</v>
      </c>
      <c r="B28" s="11">
        <v>32477.25</v>
      </c>
      <c r="C28" s="11">
        <v>33830.549999999996</v>
      </c>
      <c r="D28" s="16">
        <v>0.55000000000000004</v>
      </c>
      <c r="E28" s="16">
        <v>1</v>
      </c>
      <c r="F28" s="16">
        <v>1</v>
      </c>
      <c r="G28" s="11">
        <v>33830.549999999996</v>
      </c>
      <c r="I28" s="11">
        <f t="shared" si="1"/>
        <v>18606.802499999998</v>
      </c>
      <c r="J28" s="21"/>
    </row>
    <row r="29" spans="1:10" x14ac:dyDescent="0.25">
      <c r="A29" t="s">
        <v>35</v>
      </c>
      <c r="B29" s="11">
        <v>32477.25</v>
      </c>
      <c r="C29" s="11">
        <v>33830.549999999996</v>
      </c>
      <c r="D29" s="16">
        <v>0.55000000000000004</v>
      </c>
      <c r="E29" s="16">
        <v>1</v>
      </c>
      <c r="F29" s="16">
        <v>1</v>
      </c>
      <c r="G29" s="11">
        <v>33830.549999999996</v>
      </c>
      <c r="I29" s="11">
        <f t="shared" si="1"/>
        <v>18606.802499999998</v>
      </c>
      <c r="J29" s="21"/>
    </row>
    <row r="30" spans="1:10" x14ac:dyDescent="0.25">
      <c r="A30" t="s">
        <v>36</v>
      </c>
      <c r="B30" s="11">
        <v>14847.3</v>
      </c>
      <c r="C30" s="11">
        <v>42537.299999999996</v>
      </c>
      <c r="D30" s="16">
        <v>0.55000000000000004</v>
      </c>
      <c r="E30" s="16">
        <v>1</v>
      </c>
      <c r="F30" s="16">
        <v>0.5</v>
      </c>
      <c r="G30" s="11">
        <f>C30*F30</f>
        <v>21268.649999999998</v>
      </c>
      <c r="I30" s="11">
        <f t="shared" si="1"/>
        <v>11697.7575</v>
      </c>
      <c r="J30" s="21"/>
    </row>
    <row r="31" spans="1:10" x14ac:dyDescent="0.25">
      <c r="A31" t="s">
        <v>39</v>
      </c>
      <c r="B31" s="11">
        <v>0</v>
      </c>
      <c r="C31" s="11">
        <v>33216.299999999996</v>
      </c>
      <c r="D31" s="16">
        <v>0.55000000000000004</v>
      </c>
      <c r="E31" s="16">
        <v>1</v>
      </c>
      <c r="F31" s="16">
        <v>0.5</v>
      </c>
      <c r="G31" s="11">
        <f>C31*F31</f>
        <v>16608.149999999998</v>
      </c>
      <c r="I31" s="11">
        <f t="shared" si="1"/>
        <v>9134.4825000000001</v>
      </c>
      <c r="J31" s="21"/>
    </row>
    <row r="32" spans="1:10" x14ac:dyDescent="0.25">
      <c r="A32" t="s">
        <v>57</v>
      </c>
      <c r="B32" s="12">
        <v>29129.1</v>
      </c>
      <c r="C32" s="11">
        <v>10865.4</v>
      </c>
      <c r="D32" s="16">
        <v>0.55000000000000004</v>
      </c>
      <c r="E32" s="16">
        <v>1</v>
      </c>
      <c r="F32" s="16">
        <v>1</v>
      </c>
      <c r="G32" s="12">
        <f>C32*F32</f>
        <v>10865.4</v>
      </c>
      <c r="I32" s="11">
        <f t="shared" si="1"/>
        <v>5975.97</v>
      </c>
      <c r="J32" s="21"/>
    </row>
    <row r="33" spans="1:10" x14ac:dyDescent="0.25">
      <c r="A33" t="s">
        <v>40</v>
      </c>
      <c r="B33" s="11">
        <f>SUM(B19:B32)</f>
        <v>448176.29999999993</v>
      </c>
      <c r="G33" s="11">
        <f>SUM(G19:G32)</f>
        <v>469788.15000000008</v>
      </c>
      <c r="H33" s="11">
        <f>G33</f>
        <v>469788.15000000008</v>
      </c>
      <c r="J33" s="22">
        <f>SUM(J19:J32)</f>
        <v>0</v>
      </c>
    </row>
    <row r="35" spans="1:10" x14ac:dyDescent="0.25">
      <c r="A35" t="s">
        <v>41</v>
      </c>
      <c r="B35" s="11">
        <v>47385</v>
      </c>
      <c r="C35" s="11">
        <v>30000</v>
      </c>
      <c r="D35" s="17">
        <v>0.105</v>
      </c>
      <c r="E35" s="16">
        <v>1</v>
      </c>
      <c r="F35" s="16">
        <v>1</v>
      </c>
      <c r="H35" s="11">
        <v>30000</v>
      </c>
      <c r="I35" s="11">
        <f>D35*H35</f>
        <v>3150</v>
      </c>
      <c r="J35" s="21"/>
    </row>
    <row r="37" spans="1:10" x14ac:dyDescent="0.25">
      <c r="A37" s="8" t="s">
        <v>42</v>
      </c>
    </row>
    <row r="38" spans="1:10" x14ac:dyDescent="0.25">
      <c r="A38" t="s">
        <v>43</v>
      </c>
      <c r="B38" s="11">
        <f>(B17+B33)*D9+(B35*D35)</f>
        <v>394684.13999999996</v>
      </c>
      <c r="H38" s="11">
        <f>SUM(I9:I35)</f>
        <v>410712.73249999998</v>
      </c>
      <c r="J38" s="21"/>
    </row>
    <row r="39" spans="1:10" x14ac:dyDescent="0.25">
      <c r="A39" t="s">
        <v>44</v>
      </c>
      <c r="B39" s="11">
        <v>26910</v>
      </c>
      <c r="H39" s="11">
        <v>23400</v>
      </c>
      <c r="J39" s="21"/>
    </row>
    <row r="41" spans="1:10" x14ac:dyDescent="0.25">
      <c r="A41" s="7" t="s">
        <v>45</v>
      </c>
    </row>
    <row r="42" spans="1:10" x14ac:dyDescent="0.25">
      <c r="A42" t="s">
        <v>46</v>
      </c>
      <c r="B42" s="11">
        <v>17550</v>
      </c>
      <c r="H42" s="11">
        <v>18525</v>
      </c>
      <c r="J42" s="21"/>
    </row>
    <row r="43" spans="1:10" x14ac:dyDescent="0.25">
      <c r="A43" t="s">
        <v>47</v>
      </c>
      <c r="B43" s="11">
        <v>24365.25</v>
      </c>
      <c r="H43" s="11">
        <v>17550</v>
      </c>
      <c r="J43" s="21"/>
    </row>
    <row r="44" spans="1:10" x14ac:dyDescent="0.25">
      <c r="A44" t="s">
        <v>48</v>
      </c>
      <c r="B44" s="11">
        <v>13455</v>
      </c>
      <c r="H44" s="11">
        <v>0</v>
      </c>
      <c r="J44" s="21"/>
    </row>
    <row r="45" spans="1:10" x14ac:dyDescent="0.25">
      <c r="A45" t="s">
        <v>49</v>
      </c>
      <c r="B45" s="11">
        <v>20779.2</v>
      </c>
      <c r="H45" s="11">
        <v>0</v>
      </c>
      <c r="J45" s="21"/>
    </row>
    <row r="46" spans="1:10" x14ac:dyDescent="0.25">
      <c r="A46" t="s">
        <v>50</v>
      </c>
      <c r="B46" s="11">
        <v>14127.75</v>
      </c>
      <c r="H46" s="11">
        <v>12285</v>
      </c>
      <c r="J46" s="21"/>
    </row>
    <row r="47" spans="1:10" x14ac:dyDescent="0.25">
      <c r="A47" t="s">
        <v>51</v>
      </c>
      <c r="B47" s="11">
        <v>24072.75</v>
      </c>
      <c r="H47" s="11">
        <v>35100</v>
      </c>
      <c r="J47" s="21"/>
    </row>
    <row r="48" spans="1:10" x14ac:dyDescent="0.25">
      <c r="A48" t="s">
        <v>52</v>
      </c>
      <c r="B48" s="11">
        <v>5048.55</v>
      </c>
      <c r="H48" s="11">
        <v>5850</v>
      </c>
      <c r="J48" s="21"/>
    </row>
    <row r="49" spans="1:10" x14ac:dyDescent="0.25">
      <c r="A49" t="s">
        <v>53</v>
      </c>
      <c r="B49" s="11">
        <v>11939.85</v>
      </c>
      <c r="H49" s="11">
        <v>12675</v>
      </c>
      <c r="J49" s="21"/>
    </row>
    <row r="50" spans="1:10" x14ac:dyDescent="0.25">
      <c r="A50" t="s">
        <v>54</v>
      </c>
      <c r="B50" s="11">
        <v>152.1</v>
      </c>
      <c r="H50" s="11">
        <v>195</v>
      </c>
      <c r="J50" s="21"/>
    </row>
    <row r="51" spans="1:10" x14ac:dyDescent="0.25">
      <c r="A51" s="8" t="s">
        <v>55</v>
      </c>
      <c r="B51" s="12">
        <v>11288.55</v>
      </c>
      <c r="H51" s="12">
        <v>13650</v>
      </c>
      <c r="J51" s="21"/>
    </row>
    <row r="52" spans="1:10" x14ac:dyDescent="0.25">
      <c r="A52" s="13" t="s">
        <v>45</v>
      </c>
      <c r="B52" s="11">
        <f>SUM(B42:B51)</f>
        <v>142779</v>
      </c>
      <c r="H52" s="11">
        <f>SUM(H42:H51)</f>
        <v>115830</v>
      </c>
      <c r="J52" s="22">
        <f>SUM(J42:J51)</f>
        <v>0</v>
      </c>
    </row>
    <row r="53" spans="1:10" ht="15.75" thickBot="1" x14ac:dyDescent="0.3">
      <c r="A53" s="18" t="s">
        <v>56</v>
      </c>
      <c r="B53" s="19">
        <f>B52+B39+B38+B35+B33+B17</f>
        <v>1320319.44</v>
      </c>
      <c r="C53" s="19"/>
      <c r="D53" s="20"/>
      <c r="E53" s="20"/>
      <c r="F53" s="20"/>
      <c r="G53" s="19"/>
      <c r="H53" s="19">
        <f>H52+H39+H38+H35+H33+H17</f>
        <v>1320965.8825000001</v>
      </c>
      <c r="I53" s="19"/>
      <c r="J53" s="23">
        <f>J52+J39+J38+J35+J33+J17</f>
        <v>0</v>
      </c>
    </row>
    <row r="54" spans="1:10" ht="15.75" thickTop="1" x14ac:dyDescent="0.25"/>
  </sheetData>
  <mergeCells count="3">
    <mergeCell ref="A1:J1"/>
    <mergeCell ref="A2:J2"/>
    <mergeCell ref="A3:J3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Dickmeyer</dc:creator>
  <cp:lastModifiedBy>Nathan Dickmeyer</cp:lastModifiedBy>
  <dcterms:created xsi:type="dcterms:W3CDTF">2019-11-10T22:01:27Z</dcterms:created>
  <dcterms:modified xsi:type="dcterms:W3CDTF">2019-11-10T22:57:31Z</dcterms:modified>
</cp:coreProperties>
</file>